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91" windowWidth="12135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<sst xmlns="http://schemas.openxmlformats.org/spreadsheetml/2006/main" count="58" uniqueCount="55">
  <si>
    <t>Параметр</t>
  </si>
  <si>
    <t>Сумма</t>
  </si>
  <si>
    <t>Наименование</t>
  </si>
  <si>
    <t>Статья расхода</t>
  </si>
  <si>
    <t>Статья</t>
  </si>
  <si>
    <t xml:space="preserve">Параметры производства </t>
  </si>
  <si>
    <t>Количество</t>
  </si>
  <si>
    <r>
      <t>Производительность,  (м</t>
    </r>
    <r>
      <rPr>
        <vertAlign val="superscript"/>
        <sz val="10"/>
        <rFont val="Arial Cyr"/>
        <family val="0"/>
      </rPr>
      <t>3</t>
    </r>
    <r>
      <rPr>
        <sz val="10"/>
        <rFont val="Arial Cyr"/>
        <family val="0"/>
      </rPr>
      <t>/час)</t>
    </r>
  </si>
  <si>
    <t>Количество рабочих часов в смену</t>
  </si>
  <si>
    <t>Количество смен в сутки</t>
  </si>
  <si>
    <t>Количество рабочих суток в месяц</t>
  </si>
  <si>
    <r>
      <t>Объем производства в сутки (м</t>
    </r>
    <r>
      <rPr>
        <vertAlign val="superscript"/>
        <sz val="10"/>
        <rFont val="Arial Cyr"/>
        <family val="0"/>
      </rPr>
      <t>3</t>
    </r>
    <r>
      <rPr>
        <sz val="10"/>
        <rFont val="Arial Cyr"/>
        <family val="0"/>
      </rPr>
      <t>)</t>
    </r>
  </si>
  <si>
    <r>
      <t>Объем производства в месяц (м</t>
    </r>
    <r>
      <rPr>
        <vertAlign val="superscript"/>
        <sz val="10"/>
        <rFont val="Arial Cyr"/>
        <family val="0"/>
      </rPr>
      <t>3</t>
    </r>
    <r>
      <rPr>
        <sz val="10"/>
        <rFont val="Arial Cyr"/>
        <family val="0"/>
      </rPr>
      <t xml:space="preserve">) </t>
    </r>
  </si>
  <si>
    <t>Количество рабочих в смену  (чел)</t>
  </si>
  <si>
    <r>
      <t>Зарплата за 1 м</t>
    </r>
    <r>
      <rPr>
        <vertAlign val="superscript"/>
        <sz val="10"/>
        <rFont val="Arial Cyr"/>
        <family val="0"/>
      </rPr>
      <t>3</t>
    </r>
    <r>
      <rPr>
        <sz val="10"/>
        <rFont val="Arial Cyr"/>
        <family val="0"/>
      </rPr>
      <t xml:space="preserve"> (руб)</t>
    </r>
  </si>
  <si>
    <t>Всего з/плата в месяц (руб)</t>
  </si>
  <si>
    <t>З/плата одного рабочего в месяц (руб)</t>
  </si>
  <si>
    <t>Расход горячей воды в месяц (тн)</t>
  </si>
  <si>
    <t>Расход электричества в месяц (квт)</t>
  </si>
  <si>
    <t xml:space="preserve">Кол-во </t>
  </si>
  <si>
    <t xml:space="preserve">Цена </t>
  </si>
  <si>
    <t xml:space="preserve">Сумма </t>
  </si>
  <si>
    <t>(кг)</t>
  </si>
  <si>
    <t>(руб)</t>
  </si>
  <si>
    <t>Цемент М500-Д0</t>
  </si>
  <si>
    <t xml:space="preserve">Песок </t>
  </si>
  <si>
    <t xml:space="preserve">NaOh </t>
  </si>
  <si>
    <r>
      <t>CaСl</t>
    </r>
    <r>
      <rPr>
        <vertAlign val="subscript"/>
        <sz val="10"/>
        <rFont val="Arial Cyr"/>
        <family val="0"/>
      </rPr>
      <t xml:space="preserve">2 </t>
    </r>
  </si>
  <si>
    <t xml:space="preserve">Пластификатор С3 </t>
  </si>
  <si>
    <t xml:space="preserve">Эмульсия (любое ПАВ) </t>
  </si>
  <si>
    <t xml:space="preserve">Алюминиевая пудра </t>
  </si>
  <si>
    <t>Смазка форм</t>
  </si>
  <si>
    <r>
      <t>Итого расход сырья на 1 м</t>
    </r>
    <r>
      <rPr>
        <vertAlign val="superscript"/>
        <sz val="10"/>
        <rFont val="Arial Cyr"/>
        <family val="0"/>
      </rPr>
      <t xml:space="preserve">3 </t>
    </r>
  </si>
  <si>
    <t xml:space="preserve">Все расходы </t>
  </si>
  <si>
    <t>Расходы на сырье в месяц (руб/мес)</t>
  </si>
  <si>
    <t>Зарплата работников (руб/мес)</t>
  </si>
  <si>
    <t>Стоимость Э/энергии (руб/квт)</t>
  </si>
  <si>
    <t>Затраты на Э/энергию (руб/мес)</t>
  </si>
  <si>
    <t>Стоимость горячей воды (руб/тн)</t>
  </si>
  <si>
    <t>Затраты на горячую воду (руб/мес)</t>
  </si>
  <si>
    <t>Проч. комунальные расходы (руб)</t>
  </si>
  <si>
    <t xml:space="preserve">Прочие расходы (руб/мес) </t>
  </si>
  <si>
    <r>
      <t>Итого себестоимость 1 м</t>
    </r>
    <r>
      <rPr>
        <vertAlign val="superscript"/>
        <sz val="10"/>
        <rFont val="Arial Cyr"/>
        <family val="0"/>
      </rPr>
      <t xml:space="preserve">3 </t>
    </r>
    <r>
      <rPr>
        <sz val="10"/>
        <rFont val="Arial Cyr"/>
        <family val="0"/>
      </rPr>
      <t>(руб)</t>
    </r>
  </si>
  <si>
    <t>Итого  расходов в месяц (руб):</t>
  </si>
  <si>
    <t>Доход от продаж</t>
  </si>
  <si>
    <t xml:space="preserve">Статья </t>
  </si>
  <si>
    <r>
      <t>Объем производства (м</t>
    </r>
    <r>
      <rPr>
        <vertAlign val="superscript"/>
        <sz val="10"/>
        <rFont val="Arial Cyr"/>
        <family val="0"/>
      </rPr>
      <t>3</t>
    </r>
    <r>
      <rPr>
        <sz val="10"/>
        <rFont val="Arial Cyr"/>
        <family val="0"/>
      </rPr>
      <t>)/мес)</t>
    </r>
  </si>
  <si>
    <r>
      <t>Цена реализации (руб/м</t>
    </r>
    <r>
      <rPr>
        <vertAlign val="superscript"/>
        <sz val="10"/>
        <rFont val="Arial Cyr"/>
        <family val="0"/>
      </rPr>
      <t>3</t>
    </r>
    <r>
      <rPr>
        <sz val="10"/>
        <rFont val="Arial Cyr"/>
        <family val="0"/>
      </rPr>
      <t>)</t>
    </r>
  </si>
  <si>
    <t>Итого доход в месяц (руб)</t>
  </si>
  <si>
    <t>Прибыль</t>
  </si>
  <si>
    <t>Доход в месяц (руб)</t>
  </si>
  <si>
    <t>Расход (руб)</t>
  </si>
  <si>
    <t>Итого прибыль в месяц (руб)</t>
  </si>
  <si>
    <t>Бизнес-план по производству не автоклавного газобетона на базе ГБС-250</t>
  </si>
  <si>
    <r>
      <t>Расход сырья на 1м</t>
    </r>
    <r>
      <rPr>
        <b/>
        <vertAlign val="superscript"/>
        <sz val="10"/>
        <rFont val="Arial Cyr"/>
        <family val="0"/>
      </rPr>
      <t>3</t>
    </r>
    <r>
      <rPr>
        <b/>
        <sz val="10"/>
        <rFont val="Arial Cyr"/>
        <family val="0"/>
      </rPr>
      <t xml:space="preserve"> продукции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</si>
</sst>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1">
    <font>
      <sz val="10"/>
      <name val="Arial Cyr"/>
      <family val="0"/>
    </font>
    <font>
      <sz val="11"/>
      <name val="Arial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8"/>
      <name val="Times New Roman"/>
      <family val="2"/>
    </font>
    <font>
      <vertAlign val="superscript"/>
      <sz val="10"/>
      <name val="Arial Cyr"/>
      <family val="0"/>
    </font>
    <font>
      <vertAlign val="subscript"/>
      <sz val="10"/>
      <name val="Arial Cyr"/>
      <family val="0"/>
    </font>
    <font>
      <b/>
      <sz val="12"/>
      <name val="Arial Cyr"/>
      <family val="0"/>
    </font>
    <font>
      <b/>
      <vertAlign val="superscript"/>
      <sz val="10"/>
      <name val="Arial Cyr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medium"/>
      <bottom style="medium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>
        <color indexed="63"/>
      </top>
      <bottom style="medium"/>
    </border>
    <border>
      <left style="thin">
        <color rgb="FF000000"/>
      </left>
      <right>
        <color indexed="63"/>
      </right>
      <top style="medium"/>
      <bottom>
        <color indexed="63"/>
      </bottom>
    </border>
    <border>
      <left style="thin">
        <color rgb="FF000000"/>
      </left>
      <right style="medium"/>
      <top>
        <color indexed="63"/>
      </top>
      <bottom style="thin"/>
    </border>
    <border>
      <left style="thin">
        <color rgb="FF000000"/>
      </left>
      <right style="medium"/>
      <top>
        <color indexed="63"/>
      </top>
      <bottom>
        <color indexed="63"/>
      </bottom>
    </border>
    <border>
      <left style="thin">
        <color rgb="FF000000"/>
      </left>
      <right style="medium"/>
      <top style="thin"/>
      <bottom style="medium"/>
    </border>
    <border>
      <left style="thin">
        <color rgb="FF000000"/>
      </left>
      <right>
        <color indexed="63"/>
      </right>
      <top style="thin"/>
      <bottom style="medium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33" borderId="0" xfId="0" applyFill="1" applyAlignment="1">
      <alignment wrapText="1"/>
    </xf>
    <xf numFmtId="0" fontId="2" fillId="33" borderId="0" xfId="0" applyFont="1" applyFill="1" applyAlignment="1">
      <alignment wrapText="1"/>
    </xf>
    <xf numFmtId="0" fontId="0" fillId="34" borderId="10" xfId="0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0" fontId="0" fillId="34" borderId="11" xfId="0" applyFill="1" applyBorder="1" applyAlignment="1">
      <alignment wrapText="1"/>
    </xf>
    <xf numFmtId="0" fontId="2" fillId="34" borderId="11" xfId="0" applyFont="1" applyFill="1" applyBorder="1" applyAlignment="1">
      <alignment wrapText="1"/>
    </xf>
    <xf numFmtId="0" fontId="0" fillId="33" borderId="12" xfId="0" applyFill="1" applyBorder="1" applyAlignment="1">
      <alignment wrapText="1"/>
    </xf>
    <xf numFmtId="0" fontId="0" fillId="35" borderId="13" xfId="0" applyFill="1" applyBorder="1" applyAlignment="1">
      <alignment wrapText="1"/>
    </xf>
    <xf numFmtId="0" fontId="0" fillId="33" borderId="14" xfId="0" applyFill="1" applyBorder="1" applyAlignment="1">
      <alignment wrapText="1"/>
    </xf>
    <xf numFmtId="0" fontId="0" fillId="33" borderId="15" xfId="0" applyFill="1" applyBorder="1" applyAlignment="1">
      <alignment wrapText="1"/>
    </xf>
    <xf numFmtId="0" fontId="0" fillId="36" borderId="13" xfId="0" applyFill="1" applyBorder="1" applyAlignment="1">
      <alignment wrapText="1"/>
    </xf>
    <xf numFmtId="0" fontId="0" fillId="34" borderId="16" xfId="0" applyFill="1" applyBorder="1" applyAlignment="1">
      <alignment wrapText="1"/>
    </xf>
    <xf numFmtId="0" fontId="0" fillId="34" borderId="13" xfId="0" applyFill="1" applyBorder="1" applyAlignment="1">
      <alignment wrapText="1"/>
    </xf>
    <xf numFmtId="0" fontId="0" fillId="34" borderId="0" xfId="0" applyFill="1" applyAlignment="1">
      <alignment wrapText="1"/>
    </xf>
    <xf numFmtId="0" fontId="0" fillId="34" borderId="12" xfId="0" applyFill="1" applyBorder="1" applyAlignment="1">
      <alignment wrapText="1"/>
    </xf>
    <xf numFmtId="0" fontId="0" fillId="34" borderId="14" xfId="0" applyFill="1" applyBorder="1" applyAlignment="1">
      <alignment wrapText="1"/>
    </xf>
    <xf numFmtId="0" fontId="0" fillId="34" borderId="15" xfId="0" applyFill="1" applyBorder="1" applyAlignment="1">
      <alignment wrapText="1"/>
    </xf>
    <xf numFmtId="0" fontId="0" fillId="33" borderId="13" xfId="0" applyFill="1" applyBorder="1" applyAlignment="1">
      <alignment wrapText="1"/>
    </xf>
    <xf numFmtId="0" fontId="0" fillId="33" borderId="17" xfId="0" applyFill="1" applyBorder="1" applyAlignment="1">
      <alignment wrapText="1"/>
    </xf>
    <xf numFmtId="0" fontId="0" fillId="33" borderId="18" xfId="0" applyFill="1" applyBorder="1" applyAlignment="1">
      <alignment wrapText="1"/>
    </xf>
    <xf numFmtId="0" fontId="0" fillId="34" borderId="19" xfId="0" applyFill="1" applyBorder="1" applyAlignment="1">
      <alignment wrapText="1"/>
    </xf>
    <xf numFmtId="0" fontId="0" fillId="34" borderId="17" xfId="0" applyFill="1" applyBorder="1" applyAlignment="1">
      <alignment wrapText="1"/>
    </xf>
    <xf numFmtId="0" fontId="0" fillId="33" borderId="16" xfId="0" applyFill="1" applyBorder="1" applyAlignment="1">
      <alignment wrapText="1"/>
    </xf>
    <xf numFmtId="0" fontId="0" fillId="36" borderId="20" xfId="0" applyFill="1" applyBorder="1" applyAlignment="1">
      <alignment wrapText="1"/>
    </xf>
    <xf numFmtId="0" fontId="0" fillId="36" borderId="21" xfId="0" applyFill="1" applyBorder="1" applyAlignment="1">
      <alignment wrapText="1"/>
    </xf>
    <xf numFmtId="0" fontId="0" fillId="34" borderId="22" xfId="0" applyFill="1" applyBorder="1" applyAlignment="1">
      <alignment wrapText="1"/>
    </xf>
    <xf numFmtId="0" fontId="0" fillId="34" borderId="23" xfId="0" applyFill="1" applyBorder="1" applyAlignment="1">
      <alignment wrapText="1"/>
    </xf>
    <xf numFmtId="0" fontId="0" fillId="34" borderId="18" xfId="0" applyFill="1" applyBorder="1" applyAlignment="1">
      <alignment wrapText="1"/>
    </xf>
    <xf numFmtId="3" fontId="0" fillId="33" borderId="13" xfId="0" applyNumberFormat="1" applyFill="1" applyBorder="1" applyAlignment="1">
      <alignment wrapText="1"/>
    </xf>
    <xf numFmtId="0" fontId="0" fillId="36" borderId="12" xfId="0" applyFill="1" applyBorder="1" applyAlignment="1">
      <alignment wrapText="1"/>
    </xf>
    <xf numFmtId="0" fontId="0" fillId="34" borderId="24" xfId="0" applyFill="1" applyBorder="1" applyAlignment="1">
      <alignment wrapText="1"/>
    </xf>
    <xf numFmtId="0" fontId="0" fillId="33" borderId="25" xfId="0" applyFill="1" applyBorder="1" applyAlignment="1">
      <alignment wrapText="1"/>
    </xf>
    <xf numFmtId="0" fontId="0" fillId="34" borderId="26" xfId="0" applyFill="1" applyBorder="1" applyAlignment="1">
      <alignment wrapText="1"/>
    </xf>
    <xf numFmtId="0" fontId="2" fillId="33" borderId="27" xfId="0" applyFont="1" applyFill="1" applyBorder="1" applyAlignment="1">
      <alignment wrapText="1"/>
    </xf>
    <xf numFmtId="0" fontId="2" fillId="33" borderId="28" xfId="0" applyFont="1" applyFill="1" applyBorder="1" applyAlignment="1">
      <alignment wrapText="1"/>
    </xf>
    <xf numFmtId="0" fontId="2" fillId="33" borderId="29" xfId="0" applyFont="1" applyFill="1" applyBorder="1" applyAlignment="1">
      <alignment wrapText="1"/>
    </xf>
    <xf numFmtId="0" fontId="2" fillId="34" borderId="30" xfId="0" applyFont="1" applyFill="1" applyBorder="1" applyAlignment="1">
      <alignment wrapText="1"/>
    </xf>
    <xf numFmtId="0" fontId="2" fillId="33" borderId="31" xfId="0" applyFont="1" applyFill="1" applyBorder="1" applyAlignment="1">
      <alignment wrapText="1"/>
    </xf>
    <xf numFmtId="0" fontId="0" fillId="33" borderId="32" xfId="0" applyFill="1" applyBorder="1" applyAlignment="1">
      <alignment wrapText="1"/>
    </xf>
    <xf numFmtId="0" fontId="0" fillId="33" borderId="31" xfId="0" applyFill="1" applyBorder="1" applyAlignment="1">
      <alignment wrapText="1"/>
    </xf>
    <xf numFmtId="0" fontId="0" fillId="33" borderId="33" xfId="0" applyFill="1" applyBorder="1" applyAlignment="1">
      <alignment wrapText="1"/>
    </xf>
    <xf numFmtId="0" fontId="0" fillId="34" borderId="34" xfId="0" applyFill="1" applyBorder="1" applyAlignment="1">
      <alignment wrapText="1"/>
    </xf>
    <xf numFmtId="0" fontId="0" fillId="34" borderId="32" xfId="0" applyFill="1" applyBorder="1" applyAlignment="1">
      <alignment wrapText="1"/>
    </xf>
    <xf numFmtId="0" fontId="0" fillId="34" borderId="33" xfId="0" applyFill="1" applyBorder="1" applyAlignment="1">
      <alignment wrapText="1"/>
    </xf>
    <xf numFmtId="0" fontId="0" fillId="33" borderId="35" xfId="0" applyFill="1" applyBorder="1" applyAlignment="1">
      <alignment wrapText="1"/>
    </xf>
    <xf numFmtId="0" fontId="2" fillId="34" borderId="36" xfId="0" applyFont="1" applyFill="1" applyBorder="1" applyAlignment="1">
      <alignment wrapText="1"/>
    </xf>
    <xf numFmtId="0" fontId="2" fillId="34" borderId="35" xfId="0" applyFont="1" applyFill="1" applyBorder="1" applyAlignment="1">
      <alignment wrapText="1"/>
    </xf>
    <xf numFmtId="0" fontId="0" fillId="33" borderId="37" xfId="0" applyFill="1" applyBorder="1" applyAlignment="1">
      <alignment wrapText="1"/>
    </xf>
    <xf numFmtId="0" fontId="0" fillId="33" borderId="38" xfId="0" applyFill="1" applyBorder="1" applyAlignment="1">
      <alignment wrapText="1"/>
    </xf>
    <xf numFmtId="0" fontId="0" fillId="34" borderId="39" xfId="0" applyFill="1" applyBorder="1" applyAlignment="1">
      <alignment wrapText="1"/>
    </xf>
    <xf numFmtId="0" fontId="0" fillId="34" borderId="40" xfId="0" applyFill="1" applyBorder="1" applyAlignment="1">
      <alignment wrapText="1"/>
    </xf>
    <xf numFmtId="0" fontId="2" fillId="33" borderId="32" xfId="0" applyFont="1" applyFill="1" applyBorder="1" applyAlignment="1">
      <alignment wrapText="1"/>
    </xf>
    <xf numFmtId="0" fontId="0" fillId="34" borderId="30" xfId="0" applyFill="1" applyBorder="1" applyAlignment="1">
      <alignment wrapText="1"/>
    </xf>
    <xf numFmtId="0" fontId="0" fillId="34" borderId="35" xfId="0" applyFill="1" applyBorder="1" applyAlignment="1">
      <alignment wrapText="1"/>
    </xf>
    <xf numFmtId="0" fontId="0" fillId="34" borderId="36" xfId="0" applyFill="1" applyBorder="1" applyAlignment="1">
      <alignment wrapText="1"/>
    </xf>
    <xf numFmtId="0" fontId="0" fillId="33" borderId="34" xfId="0" applyFill="1" applyBorder="1" applyAlignment="1">
      <alignment wrapText="1"/>
    </xf>
    <xf numFmtId="0" fontId="0" fillId="33" borderId="31" xfId="0" applyFill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33" borderId="0" xfId="0" applyFill="1" applyBorder="1" applyAlignment="1">
      <alignment wrapText="1"/>
    </xf>
    <xf numFmtId="0" fontId="0" fillId="37" borderId="32" xfId="0" applyFill="1" applyBorder="1" applyAlignment="1">
      <alignment wrapText="1"/>
    </xf>
    <xf numFmtId="0" fontId="0" fillId="37" borderId="0" xfId="0" applyFill="1" applyBorder="1" applyAlignment="1">
      <alignment wrapText="1"/>
    </xf>
    <xf numFmtId="0" fontId="22" fillId="0" borderId="42" xfId="0" applyFont="1" applyBorder="1" applyAlignment="1">
      <alignment horizontal="center" vertical="center"/>
    </xf>
    <xf numFmtId="0" fontId="2" fillId="34" borderId="44" xfId="0" applyFont="1" applyFill="1" applyBorder="1" applyAlignment="1">
      <alignment horizontal="center" wrapText="1"/>
    </xf>
    <xf numFmtId="0" fontId="2" fillId="34" borderId="45" xfId="0" applyFont="1" applyFill="1" applyBorder="1" applyAlignment="1">
      <alignment horizontal="center" wrapText="1"/>
    </xf>
    <xf numFmtId="0" fontId="2" fillId="34" borderId="19" xfId="0" applyFont="1" applyFill="1" applyBorder="1" applyAlignment="1">
      <alignment horizontal="center" wrapText="1"/>
    </xf>
    <xf numFmtId="0" fontId="2" fillId="34" borderId="46" xfId="0" applyFont="1" applyFill="1" applyBorder="1" applyAlignment="1">
      <alignment horizontal="center" wrapText="1"/>
    </xf>
    <xf numFmtId="0" fontId="2" fillId="34" borderId="17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center" wrapText="1"/>
    </xf>
    <xf numFmtId="0" fontId="2" fillId="34" borderId="23" xfId="0" applyFont="1" applyFill="1" applyBorder="1" applyAlignment="1">
      <alignment wrapText="1"/>
    </xf>
    <xf numFmtId="0" fontId="2" fillId="34" borderId="18" xfId="0" applyFont="1" applyFill="1" applyBorder="1" applyAlignment="1">
      <alignment wrapText="1"/>
    </xf>
    <xf numFmtId="0" fontId="2" fillId="34" borderId="24" xfId="0" applyFont="1" applyFill="1" applyBorder="1" applyAlignment="1">
      <alignment wrapText="1"/>
    </xf>
    <xf numFmtId="2" fontId="0" fillId="34" borderId="47" xfId="0" applyNumberForma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58"/>
  <sheetViews>
    <sheetView tabSelected="1" zoomScalePageLayoutView="0" workbookViewId="0" topLeftCell="A1">
      <selection activeCell="G57" sqref="G57"/>
    </sheetView>
  </sheetViews>
  <sheetFormatPr defaultColWidth="9.00390625" defaultRowHeight="12.75"/>
  <cols>
    <col min="1" max="1" width="59.375" style="0" customWidth="1"/>
    <col min="2" max="2" width="11.375" style="0" customWidth="1"/>
    <col min="3" max="3" width="11.25390625" style="0" customWidth="1"/>
    <col min="4" max="4" width="15.75390625" style="0" customWidth="1"/>
  </cols>
  <sheetData>
    <row r="1" ht="8.25" customHeight="1"/>
    <row r="2" ht="9" customHeight="1"/>
    <row r="3" ht="5.25" customHeight="1"/>
    <row r="4" ht="2.25" customHeight="1"/>
    <row r="5" spans="1:4" ht="41.25" customHeight="1">
      <c r="A5" s="64" t="s">
        <v>53</v>
      </c>
      <c r="B5" s="64"/>
      <c r="C5" s="64"/>
      <c r="D5" s="64"/>
    </row>
    <row r="6" spans="1:5" ht="13.5" thickBot="1">
      <c r="A6" s="34" t="s">
        <v>5</v>
      </c>
      <c r="B6" s="35"/>
      <c r="C6" s="35"/>
      <c r="D6" s="35"/>
      <c r="E6" s="36"/>
    </row>
    <row r="7" spans="1:5" ht="13.5" thickBot="1">
      <c r="A7" s="37" t="s">
        <v>0</v>
      </c>
      <c r="B7" s="4"/>
      <c r="C7" s="6"/>
      <c r="D7" s="65" t="s">
        <v>6</v>
      </c>
      <c r="E7" s="38"/>
    </row>
    <row r="8" spans="1:5" ht="14.25">
      <c r="A8" s="39" t="s">
        <v>7</v>
      </c>
      <c r="B8" s="1"/>
      <c r="C8" s="7"/>
      <c r="D8" s="8">
        <v>2.5</v>
      </c>
      <c r="E8" s="40"/>
    </row>
    <row r="9" spans="1:5" ht="12.75">
      <c r="A9" s="41" t="s">
        <v>8</v>
      </c>
      <c r="B9" s="9"/>
      <c r="C9" s="10"/>
      <c r="D9" s="11">
        <v>8</v>
      </c>
      <c r="E9" s="40"/>
    </row>
    <row r="10" spans="1:5" ht="12.75">
      <c r="A10" s="39" t="s">
        <v>9</v>
      </c>
      <c r="B10" s="1"/>
      <c r="C10" s="7"/>
      <c r="D10" s="11">
        <v>1</v>
      </c>
      <c r="E10" s="40"/>
    </row>
    <row r="11" spans="1:5" ht="12.75">
      <c r="A11" s="41" t="s">
        <v>10</v>
      </c>
      <c r="B11" s="9"/>
      <c r="C11" s="10"/>
      <c r="D11" s="11">
        <v>23</v>
      </c>
      <c r="E11" s="40"/>
    </row>
    <row r="12" spans="1:5" ht="14.25">
      <c r="A12" s="42" t="s">
        <v>11</v>
      </c>
      <c r="B12" s="12"/>
      <c r="C12" s="13"/>
      <c r="D12" s="13">
        <f>D8*D9</f>
        <v>20</v>
      </c>
      <c r="E12" s="40"/>
    </row>
    <row r="13" spans="1:5" ht="14.25">
      <c r="A13" s="43" t="s">
        <v>12</v>
      </c>
      <c r="B13" s="14"/>
      <c r="C13" s="15"/>
      <c r="D13" s="13">
        <f>D11*D12</f>
        <v>460</v>
      </c>
      <c r="E13" s="40"/>
    </row>
    <row r="14" spans="1:5" ht="12.75">
      <c r="A14" s="41" t="s">
        <v>13</v>
      </c>
      <c r="B14" s="9"/>
      <c r="C14" s="10"/>
      <c r="D14" s="11">
        <v>4</v>
      </c>
      <c r="E14" s="40"/>
    </row>
    <row r="15" spans="1:5" ht="14.25">
      <c r="A15" s="39" t="s">
        <v>14</v>
      </c>
      <c r="B15" s="1"/>
      <c r="C15" s="7"/>
      <c r="D15" s="11">
        <v>200</v>
      </c>
      <c r="E15" s="40"/>
    </row>
    <row r="16" spans="1:5" ht="12.75">
      <c r="A16" s="44" t="s">
        <v>15</v>
      </c>
      <c r="B16" s="16"/>
      <c r="C16" s="17"/>
      <c r="D16" s="13">
        <f>D13*D15</f>
        <v>92000</v>
      </c>
      <c r="E16" s="40"/>
    </row>
    <row r="17" spans="1:5" ht="12.75">
      <c r="A17" s="39" t="s">
        <v>16</v>
      </c>
      <c r="B17" s="1"/>
      <c r="C17" s="7"/>
      <c r="D17" s="18">
        <f>D16/D14</f>
        <v>23000</v>
      </c>
      <c r="E17" s="40"/>
    </row>
    <row r="18" spans="1:5" ht="12.75">
      <c r="A18" s="41" t="s">
        <v>17</v>
      </c>
      <c r="B18" s="9"/>
      <c r="C18" s="10"/>
      <c r="D18" s="18">
        <f>D13/4</f>
        <v>115</v>
      </c>
      <c r="E18" s="40"/>
    </row>
    <row r="19" spans="1:5" ht="13.5" thickBot="1">
      <c r="A19" s="45" t="s">
        <v>18</v>
      </c>
      <c r="B19" s="19"/>
      <c r="C19" s="20"/>
      <c r="D19" s="20">
        <f>D13*2.5</f>
        <v>1150</v>
      </c>
      <c r="E19" s="40"/>
    </row>
    <row r="20" spans="1:5" ht="12.75">
      <c r="A20" s="39"/>
      <c r="B20" s="61"/>
      <c r="C20" s="61"/>
      <c r="D20" s="61"/>
      <c r="E20" s="40"/>
    </row>
    <row r="21" spans="1:5" ht="15" thickBot="1">
      <c r="A21" s="52" t="s">
        <v>54</v>
      </c>
      <c r="B21" s="1"/>
      <c r="C21" s="1"/>
      <c r="D21" s="1"/>
      <c r="E21" s="40"/>
    </row>
    <row r="22" spans="1:5" ht="12.75">
      <c r="A22" s="46" t="s">
        <v>2</v>
      </c>
      <c r="B22" s="66" t="s">
        <v>19</v>
      </c>
      <c r="C22" s="67" t="s">
        <v>20</v>
      </c>
      <c r="D22" s="66" t="s">
        <v>21</v>
      </c>
      <c r="E22" s="38"/>
    </row>
    <row r="23" spans="1:5" ht="13.5" thickBot="1">
      <c r="A23" s="47"/>
      <c r="B23" s="68" t="s">
        <v>22</v>
      </c>
      <c r="C23" s="69" t="s">
        <v>23</v>
      </c>
      <c r="D23" s="68" t="s">
        <v>23</v>
      </c>
      <c r="E23" s="38"/>
    </row>
    <row r="24" spans="1:5" ht="12.75">
      <c r="A24" s="48" t="s">
        <v>24</v>
      </c>
      <c r="B24" s="23">
        <v>280</v>
      </c>
      <c r="C24" s="24">
        <v>5</v>
      </c>
      <c r="D24" s="18">
        <f>B24*C24</f>
        <v>1400</v>
      </c>
      <c r="E24" s="40"/>
    </row>
    <row r="25" spans="1:5" ht="12.75">
      <c r="A25" s="48" t="s">
        <v>25</v>
      </c>
      <c r="B25" s="23">
        <v>300</v>
      </c>
      <c r="C25" s="24">
        <v>0.2</v>
      </c>
      <c r="D25" s="18">
        <f aca="true" t="shared" si="0" ref="D25:D31">B25*C25</f>
        <v>60</v>
      </c>
      <c r="E25" s="40"/>
    </row>
    <row r="26" spans="1:5" ht="12.75">
      <c r="A26" s="48" t="s">
        <v>26</v>
      </c>
      <c r="B26" s="23">
        <v>0.4</v>
      </c>
      <c r="C26" s="24">
        <v>30</v>
      </c>
      <c r="D26" s="18">
        <f t="shared" si="0"/>
        <v>12</v>
      </c>
      <c r="E26" s="40"/>
    </row>
    <row r="27" spans="1:5" ht="15.75">
      <c r="A27" s="48" t="s">
        <v>27</v>
      </c>
      <c r="B27" s="23">
        <v>1.4</v>
      </c>
      <c r="C27" s="24">
        <v>36</v>
      </c>
      <c r="D27" s="18">
        <f t="shared" si="0"/>
        <v>50.4</v>
      </c>
      <c r="E27" s="40"/>
    </row>
    <row r="28" spans="1:5" ht="12.75">
      <c r="A28" s="48" t="s">
        <v>28</v>
      </c>
      <c r="B28" s="23">
        <v>0.2</v>
      </c>
      <c r="C28" s="24">
        <v>38</v>
      </c>
      <c r="D28" s="18">
        <f t="shared" si="0"/>
        <v>7.6000000000000005</v>
      </c>
      <c r="E28" s="40"/>
    </row>
    <row r="29" spans="1:5" ht="12.75">
      <c r="A29" s="48" t="s">
        <v>29</v>
      </c>
      <c r="B29" s="23">
        <v>0.037</v>
      </c>
      <c r="C29" s="24">
        <v>20</v>
      </c>
      <c r="D29" s="18">
        <f t="shared" si="0"/>
        <v>0.74</v>
      </c>
      <c r="E29" s="40"/>
    </row>
    <row r="30" spans="1:5" ht="12.75">
      <c r="A30" s="48" t="s">
        <v>30</v>
      </c>
      <c r="B30" s="23">
        <v>0.5</v>
      </c>
      <c r="C30" s="24">
        <v>160</v>
      </c>
      <c r="D30" s="18">
        <f t="shared" si="0"/>
        <v>80</v>
      </c>
      <c r="E30" s="40"/>
    </row>
    <row r="31" spans="1:5" ht="12.75">
      <c r="A31" s="49" t="s">
        <v>31</v>
      </c>
      <c r="B31" s="1">
        <v>0.1</v>
      </c>
      <c r="C31" s="25">
        <v>2</v>
      </c>
      <c r="D31" s="18">
        <f t="shared" si="0"/>
        <v>0.2</v>
      </c>
      <c r="E31" s="40"/>
    </row>
    <row r="32" spans="1:5" ht="15" thickBot="1">
      <c r="A32" s="50" t="s">
        <v>32</v>
      </c>
      <c r="B32" s="71">
        <f>SUM(B24:B31)</f>
        <v>582.6370000000001</v>
      </c>
      <c r="C32" s="26"/>
      <c r="D32" s="72">
        <f>SUM(D24:D31)</f>
        <v>1610.94</v>
      </c>
      <c r="E32" s="40"/>
    </row>
    <row r="33" spans="1:5" ht="12.75">
      <c r="A33" s="62"/>
      <c r="B33" s="63"/>
      <c r="C33" s="63"/>
      <c r="D33" s="63"/>
      <c r="E33" s="40"/>
    </row>
    <row r="34" spans="1:5" ht="13.5" thickBot="1">
      <c r="A34" s="52" t="s">
        <v>33</v>
      </c>
      <c r="B34" s="1"/>
      <c r="C34" s="1"/>
      <c r="D34" s="1"/>
      <c r="E34" s="40"/>
    </row>
    <row r="35" spans="1:5" ht="13.5" thickBot="1">
      <c r="A35" s="37" t="s">
        <v>3</v>
      </c>
      <c r="B35" s="4"/>
      <c r="C35" s="6"/>
      <c r="D35" s="70" t="s">
        <v>1</v>
      </c>
      <c r="E35" s="38"/>
    </row>
    <row r="36" spans="1:5" ht="12.75">
      <c r="A36" s="39" t="s">
        <v>34</v>
      </c>
      <c r="B36" s="1"/>
      <c r="C36" s="7"/>
      <c r="D36" s="18">
        <f>D32*D13</f>
        <v>741032.4</v>
      </c>
      <c r="E36" s="40"/>
    </row>
    <row r="37" spans="1:5" ht="12.75">
      <c r="A37" s="41" t="s">
        <v>35</v>
      </c>
      <c r="B37" s="9"/>
      <c r="C37" s="10"/>
      <c r="D37" s="29">
        <f>D16*1</f>
        <v>92000</v>
      </c>
      <c r="E37" s="40"/>
    </row>
    <row r="38" spans="1:5" ht="12.75">
      <c r="A38" s="39" t="s">
        <v>36</v>
      </c>
      <c r="B38" s="1"/>
      <c r="C38" s="7"/>
      <c r="D38" s="11">
        <v>2.7</v>
      </c>
      <c r="E38" s="40"/>
    </row>
    <row r="39" spans="1:5" ht="12.75">
      <c r="A39" s="41" t="s">
        <v>37</v>
      </c>
      <c r="B39" s="9"/>
      <c r="C39" s="10"/>
      <c r="D39" s="29">
        <f>D38*D19</f>
        <v>3105</v>
      </c>
      <c r="E39" s="40"/>
    </row>
    <row r="40" spans="1:5" ht="12.75">
      <c r="A40" s="39" t="s">
        <v>38</v>
      </c>
      <c r="B40" s="1"/>
      <c r="C40" s="7"/>
      <c r="D40" s="11">
        <v>100</v>
      </c>
      <c r="E40" s="40"/>
    </row>
    <row r="41" spans="1:5" ht="12.75">
      <c r="A41" s="41" t="s">
        <v>39</v>
      </c>
      <c r="B41" s="9"/>
      <c r="C41" s="10"/>
      <c r="D41" s="29">
        <f>D40*D18</f>
        <v>11500</v>
      </c>
      <c r="E41" s="40"/>
    </row>
    <row r="42" spans="1:5" ht="12.75">
      <c r="A42" s="39" t="s">
        <v>40</v>
      </c>
      <c r="B42" s="1"/>
      <c r="C42" s="7"/>
      <c r="D42" s="11">
        <v>40000</v>
      </c>
      <c r="E42" s="40"/>
    </row>
    <row r="43" spans="1:5" ht="12.75">
      <c r="A43" s="41" t="s">
        <v>41</v>
      </c>
      <c r="B43" s="9"/>
      <c r="C43" s="10"/>
      <c r="D43" s="30">
        <v>60000</v>
      </c>
      <c r="E43" s="40"/>
    </row>
    <row r="44" spans="1:5" ht="14.25">
      <c r="A44" s="43" t="s">
        <v>42</v>
      </c>
      <c r="B44" s="14"/>
      <c r="C44" s="15"/>
      <c r="D44" s="74">
        <f>D45/D13</f>
        <v>2060.3045652173914</v>
      </c>
      <c r="E44" s="40"/>
    </row>
    <row r="45" spans="1:5" ht="13.5" thickBot="1">
      <c r="A45" s="51" t="s">
        <v>43</v>
      </c>
      <c r="B45" s="27"/>
      <c r="C45" s="31"/>
      <c r="D45" s="73">
        <f>SUM(D36:D43)</f>
        <v>947740.1</v>
      </c>
      <c r="E45" s="40"/>
    </row>
    <row r="46" spans="1:5" ht="12.75">
      <c r="A46" s="62"/>
      <c r="B46" s="63"/>
      <c r="C46" s="63"/>
      <c r="D46" s="63"/>
      <c r="E46" s="40"/>
    </row>
    <row r="47" spans="1:5" ht="13.5" thickBot="1">
      <c r="A47" s="52" t="s">
        <v>44</v>
      </c>
      <c r="B47" s="2"/>
      <c r="C47" s="2"/>
      <c r="D47" s="2"/>
      <c r="E47" s="38"/>
    </row>
    <row r="48" spans="1:5" ht="13.5" thickBot="1">
      <c r="A48" s="53" t="s">
        <v>45</v>
      </c>
      <c r="B48" s="3"/>
      <c r="C48" s="5"/>
      <c r="D48" s="65" t="s">
        <v>21</v>
      </c>
      <c r="E48" s="40"/>
    </row>
    <row r="49" spans="1:5" ht="14.25">
      <c r="A49" s="39" t="s">
        <v>46</v>
      </c>
      <c r="B49" s="1"/>
      <c r="C49" s="7"/>
      <c r="D49" s="18">
        <f>D13</f>
        <v>460</v>
      </c>
      <c r="E49" s="40"/>
    </row>
    <row r="50" spans="1:5" ht="14.25">
      <c r="A50" s="41" t="s">
        <v>47</v>
      </c>
      <c r="B50" s="9"/>
      <c r="C50" s="32"/>
      <c r="D50" s="11">
        <v>3500</v>
      </c>
      <c r="E50" s="40"/>
    </row>
    <row r="51" spans="1:5" ht="13.5" thickBot="1">
      <c r="A51" s="54" t="s">
        <v>48</v>
      </c>
      <c r="B51" s="22"/>
      <c r="C51" s="28"/>
      <c r="D51" s="72">
        <f>D49*D50</f>
        <v>1610000</v>
      </c>
      <c r="E51" s="40"/>
    </row>
    <row r="52" spans="1:5" ht="12.75">
      <c r="A52" s="62"/>
      <c r="B52" s="63"/>
      <c r="C52" s="63"/>
      <c r="D52" s="63"/>
      <c r="E52" s="40"/>
    </row>
    <row r="53" spans="1:5" ht="13.5" thickBot="1">
      <c r="A53" s="52" t="s">
        <v>49</v>
      </c>
      <c r="B53" s="2"/>
      <c r="C53" s="2"/>
      <c r="D53" s="2"/>
      <c r="E53" s="38"/>
    </row>
    <row r="54" spans="1:5" ht="12.75">
      <c r="A54" s="55" t="s">
        <v>4</v>
      </c>
      <c r="B54" s="21"/>
      <c r="C54" s="33"/>
      <c r="D54" s="65" t="s">
        <v>1</v>
      </c>
      <c r="E54" s="40"/>
    </row>
    <row r="55" spans="1:5" ht="12.75">
      <c r="A55" s="41" t="s">
        <v>50</v>
      </c>
      <c r="B55" s="9"/>
      <c r="C55" s="10"/>
      <c r="D55" s="18">
        <f>D51</f>
        <v>1610000</v>
      </c>
      <c r="E55" s="40"/>
    </row>
    <row r="56" spans="1:5" ht="12.75">
      <c r="A56" s="56" t="s">
        <v>51</v>
      </c>
      <c r="B56" s="23"/>
      <c r="C56" s="18"/>
      <c r="D56" s="18">
        <f>D45</f>
        <v>947740.1</v>
      </c>
      <c r="E56" s="40"/>
    </row>
    <row r="57" spans="1:5" ht="13.5" thickBot="1">
      <c r="A57" s="54" t="s">
        <v>52</v>
      </c>
      <c r="B57" s="22"/>
      <c r="C57" s="28"/>
      <c r="D57" s="72">
        <f>D55-D56</f>
        <v>662259.9</v>
      </c>
      <c r="E57" s="57"/>
    </row>
    <row r="58" spans="1:5" ht="12.75">
      <c r="A58" s="58"/>
      <c r="B58" s="59"/>
      <c r="C58" s="59"/>
      <c r="D58" s="59"/>
      <c r="E58" s="60"/>
    </row>
  </sheetData>
  <sheetProtection/>
  <mergeCells count="2">
    <mergeCell ref="A58:E58"/>
    <mergeCell ref="A5:D5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savinih</dc:creator>
  <cp:keywords/>
  <dc:description/>
  <cp:lastModifiedBy>Admin</cp:lastModifiedBy>
  <cp:lastPrinted>2006-12-04T08:31:50Z</cp:lastPrinted>
  <dcterms:created xsi:type="dcterms:W3CDTF">2003-06-10T17:38:19Z</dcterms:created>
  <dcterms:modified xsi:type="dcterms:W3CDTF">2011-11-23T12:11:12Z</dcterms:modified>
  <cp:category/>
  <cp:version/>
  <cp:contentType/>
  <cp:contentStatus/>
</cp:coreProperties>
</file>